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19\Суворовская 71\"/>
    </mc:Choice>
  </mc:AlternateContent>
  <xr:revisionPtr revIDLastSave="0" documentId="13_ncr:1_{694B13F3-E0CE-42B3-BD51-1E866CB9602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89" i="1"/>
  <c r="D67" i="1"/>
  <c r="D68" i="1"/>
  <c r="D69" i="1" s="1"/>
  <c r="D66" i="1"/>
  <c r="D58" i="1"/>
  <c r="D55" i="1"/>
  <c r="D51" i="1"/>
  <c r="D93" i="1"/>
  <c r="D85" i="1"/>
  <c r="D82" i="1"/>
  <c r="D77" i="1"/>
  <c r="D75" i="1"/>
  <c r="D78" i="1" s="1"/>
  <c r="D79" i="1" s="1"/>
  <c r="D50" i="1"/>
  <c r="D21" i="1"/>
  <c r="D15" i="1"/>
  <c r="D12" i="1"/>
</calcChain>
</file>

<file path=xl/sharedStrings.xml><?xml version="1.0" encoding="utf-8"?>
<sst xmlns="http://schemas.openxmlformats.org/spreadsheetml/2006/main" count="285" uniqueCount="164">
  <si>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</si>
  <si>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</si>
  <si>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</si>
  <si>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</si>
  <si>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</si>
  <si>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</si>
  <si>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</si>
  <si>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</si>
  <si>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31.03.2020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</si>
  <si>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</si>
  <si>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</si>
  <si>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</si>
  <si>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</si>
  <si>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</si>
  <si>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</si>
  <si>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</si>
  <si>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</si>
  <si>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</si>
  <si>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</si>
  <si>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</si>
  <si>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</si>
  <si>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</si>
  <si>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</si>
  <si>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</si>
  <si>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</si>
  <si>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</si>
  <si>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</si>
  <si>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</si>
  <si>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</si>
  <si>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</si>
  <si>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</si>
  <si>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</si>
  <si>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</si>
  <si>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</si>
  <si>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</si>
  <si>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</si>
  <si>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</si>
  <si>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</si>
  <si>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</si>
  <si>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</si>
  <si>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</si>
  <si>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</si>
  <si>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</si>
  <si>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</si>
  <si>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</si>
  <si>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</si>
  <si>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</si>
  <si>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</si>
  <si>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</si>
  <si>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</si>
  <si>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</si>
  <si>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</si>
  <si>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</si>
  <si>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</si>
  <si>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</si>
  <si>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</si>
  <si>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</si>
  <si>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</si>
  <si>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</si>
  <si>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</si>
  <si>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</si>
  <si>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ООО "ОТИС Лифт"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</si>
  <si>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</si>
  <si>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</si>
  <si>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</si>
  <si>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</si>
  <si>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</si>
  <si>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</si>
  <si>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</si>
  <si>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</si>
  <si>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</si>
  <si>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</si>
  <si>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</si>
  <si>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</si>
  <si>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</si>
  <si>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</si>
  <si>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</si>
  <si>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</si>
  <si>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</si>
  <si>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</si>
  <si>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</si>
  <si>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</si>
  <si>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</si>
  <si>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</si>
  <si>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</si>
  <si>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</si>
  <si>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</si>
  <si>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</si>
  <si>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</si>
  <si>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</si>
  <si>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</si>
  <si>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</si>
  <si>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</si>
  <si>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</si>
  <si>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</si>
  <si>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</si>
  <si>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</si>
  <si>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</si>
  <si>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</si>
  <si>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</si>
  <si>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</si>
  <si>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</si>
  <si>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</si>
  <si>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</si>
  <si>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</si>
  <si>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</si>
  <si>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</si>
  <si>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</si>
  <si>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</si>
  <si>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</si>
  <si>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</si>
  <si>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</si>
  <si>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</si>
  <si>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</si>
  <si>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</si>
  <si>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</si>
  <si>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</si>
  <si>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</si>
  <si>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</si>
  <si>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</si>
  <si>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</si>
  <si>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</si>
  <si>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</si>
  <si>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</si>
  <si>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</si>
  <si>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</si>
  <si>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</si>
  <si>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</si>
  <si>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</si>
  <si>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</si>
  <si>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</si>
  <si>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</si>
  <si>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</si>
  <si>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</si>
  <si>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</si>
  <si>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</si>
  <si>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</si>
  <si>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</si>
  <si>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</si>
  <si>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</si>
  <si>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</si>
  <si>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</si>
  <si>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</si>
  <si>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</si>
  <si>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</si>
  <si>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</si>
  <si>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</si>
  <si>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</si>
  <si>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</si>
  <si>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</si>
  <si>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</si>
  <si>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</si>
  <si>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</si>
  <si>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</si>
  <si>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содержание автоматических ворот</t>
  </si>
  <si>
    <t>Стоимость выполнения работ (услуг)</t>
  </si>
  <si>
    <t>работы по содержанию и ремонту домофонного оборудования</t>
  </si>
  <si>
    <t>содержание лифтов</t>
  </si>
  <si>
    <t>содержание общего имущества, восстановительные работы, уборка</t>
  </si>
  <si>
    <t>печать табличек и аншлагов</t>
  </si>
  <si>
    <t>ООО "РЕК-Ит"</t>
  </si>
  <si>
    <t>ООО "ЮгГазСервис"</t>
  </si>
  <si>
    <t>обслуживание ВДГО</t>
  </si>
  <si>
    <t>приобретение материалов для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</si>
</sst>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2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00"/>
  <sheetViews>
    <sheetView tabSelected="1" topLeftCell="A21" workbookViewId="0">
      <selection activeCell="D28" sqref="D28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30" t="s">
        <v>0</v>
      </c>
      <c r="B1" s="30"/>
      <c r="C1" s="30"/>
      <c r="D1" s="30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8</v>
      </c>
      <c r="IF4"/>
      <c r="IG4"/>
      <c r="IH4"/>
      <c r="II4"/>
      <c r="IJ4"/>
    </row>
    <row r="5" spans="1:244" x14ac:dyDescent="0.3">
      <c r="A5" s="9" t="s">
        <v>9</v>
      </c>
      <c r="B5" s="6" t="s">
        <v>10</v>
      </c>
      <c r="C5" s="7" t="s">
        <v>7</v>
      </c>
      <c r="D5" s="10">
        <v>43466</v>
      </c>
      <c r="IF5"/>
      <c r="IG5"/>
      <c r="IH5"/>
      <c r="II5"/>
      <c r="IJ5"/>
    </row>
    <row r="6" spans="1:244" x14ac:dyDescent="0.3">
      <c r="A6" s="11" t="s">
        <v>11</v>
      </c>
      <c r="B6" s="6" t="s">
        <v>12</v>
      </c>
      <c r="C6" s="7" t="s">
        <v>7</v>
      </c>
      <c r="D6" s="10">
        <v>43830</v>
      </c>
      <c r="IF6"/>
      <c r="IG6"/>
      <c r="IH6"/>
      <c r="II6"/>
      <c r="IJ6"/>
    </row>
    <row r="7" spans="1:244" ht="34.5" customHeight="1" x14ac:dyDescent="0.3">
      <c r="A7" s="29" t="s">
        <v>13</v>
      </c>
      <c r="B7" s="29"/>
      <c r="C7" s="29"/>
      <c r="D7" s="29"/>
      <c r="IF7"/>
      <c r="IG7"/>
      <c r="IH7"/>
      <c r="II7"/>
      <c r="IJ7"/>
    </row>
    <row r="8" spans="1:244" x14ac:dyDescent="0.3">
      <c r="A8" s="11" t="s">
        <v>14</v>
      </c>
      <c r="B8" s="6" t="s">
        <v>15</v>
      </c>
      <c r="C8" s="7" t="s">
        <v>16</v>
      </c>
      <c r="D8" s="13">
        <v>0</v>
      </c>
      <c r="IF8"/>
      <c r="IG8"/>
      <c r="IH8"/>
      <c r="II8"/>
      <c r="IJ8"/>
    </row>
    <row r="9" spans="1:244" x14ac:dyDescent="0.3">
      <c r="A9" s="11" t="s">
        <v>17</v>
      </c>
      <c r="B9" s="6" t="s">
        <v>18</v>
      </c>
      <c r="C9" s="7" t="s">
        <v>16</v>
      </c>
      <c r="D9" s="13">
        <v>8420.92</v>
      </c>
      <c r="IF9"/>
      <c r="IG9"/>
      <c r="IH9"/>
      <c r="II9"/>
      <c r="IJ9"/>
    </row>
    <row r="10" spans="1:244" x14ac:dyDescent="0.3">
      <c r="A10" s="11" t="s">
        <v>19</v>
      </c>
      <c r="B10" s="6" t="s">
        <v>20</v>
      </c>
      <c r="C10" s="7" t="s">
        <v>16</v>
      </c>
      <c r="D10" s="13">
        <v>546501.30000000005</v>
      </c>
      <c r="IF10"/>
      <c r="IG10"/>
      <c r="IH10"/>
      <c r="II10"/>
      <c r="IJ10"/>
    </row>
    <row r="11" spans="1:244" ht="28.8" x14ac:dyDescent="0.3">
      <c r="A11" s="11" t="s">
        <v>21</v>
      </c>
      <c r="B11" s="6" t="s">
        <v>22</v>
      </c>
      <c r="C11" s="7" t="s">
        <v>16</v>
      </c>
      <c r="D11" s="13">
        <v>3947205.1</v>
      </c>
      <c r="IF11"/>
      <c r="IG11"/>
      <c r="IH11"/>
      <c r="II11"/>
      <c r="IJ11"/>
    </row>
    <row r="12" spans="1:244" x14ac:dyDescent="0.3">
      <c r="A12" s="11" t="s">
        <v>23</v>
      </c>
      <c r="B12" s="6" t="s">
        <v>24</v>
      </c>
      <c r="C12" s="7" t="s">
        <v>16</v>
      </c>
      <c r="D12" s="13">
        <f>D11-D14-D13</f>
        <v>3184432.04</v>
      </c>
      <c r="IF12"/>
      <c r="IG12"/>
      <c r="IH12"/>
      <c r="II12"/>
      <c r="IJ12"/>
    </row>
    <row r="13" spans="1:244" x14ac:dyDescent="0.3">
      <c r="A13" s="11" t="s">
        <v>25</v>
      </c>
      <c r="B13" s="6" t="s">
        <v>26</v>
      </c>
      <c r="C13" s="7" t="s">
        <v>16</v>
      </c>
      <c r="D13" s="13">
        <v>0</v>
      </c>
      <c r="IF13"/>
      <c r="IG13"/>
      <c r="IH13"/>
      <c r="II13"/>
      <c r="IJ13"/>
    </row>
    <row r="14" spans="1:244" x14ac:dyDescent="0.3">
      <c r="A14" s="9" t="s">
        <v>27</v>
      </c>
      <c r="B14" s="6" t="s">
        <v>28</v>
      </c>
      <c r="C14" s="7" t="s">
        <v>16</v>
      </c>
      <c r="D14" s="13">
        <v>762773.06</v>
      </c>
      <c r="IF14"/>
      <c r="IG14"/>
      <c r="IH14"/>
      <c r="II14"/>
      <c r="IJ14"/>
    </row>
    <row r="15" spans="1:244" x14ac:dyDescent="0.3">
      <c r="A15" s="9" t="s">
        <v>29</v>
      </c>
      <c r="B15" s="6" t="s">
        <v>30</v>
      </c>
      <c r="C15" s="7" t="s">
        <v>16</v>
      </c>
      <c r="D15" s="14">
        <f>SUM(D16:D20)</f>
        <v>4019049.47</v>
      </c>
      <c r="IF15"/>
      <c r="IG15"/>
      <c r="IH15"/>
      <c r="II15"/>
      <c r="IJ15"/>
    </row>
    <row r="16" spans="1:244" x14ac:dyDescent="0.3">
      <c r="A16" s="9" t="s">
        <v>31</v>
      </c>
      <c r="B16" s="6" t="s">
        <v>32</v>
      </c>
      <c r="C16" s="15" t="s">
        <v>16</v>
      </c>
      <c r="D16" s="16">
        <v>3997195.06</v>
      </c>
      <c r="IF16"/>
      <c r="IG16"/>
      <c r="IH16"/>
      <c r="II16"/>
      <c r="IJ16"/>
    </row>
    <row r="17" spans="1:244" x14ac:dyDescent="0.3">
      <c r="A17" s="9" t="s">
        <v>33</v>
      </c>
      <c r="B17" s="6" t="s">
        <v>34</v>
      </c>
      <c r="C17" s="7" t="s">
        <v>16</v>
      </c>
      <c r="D17" s="13">
        <v>0</v>
      </c>
      <c r="IF17"/>
      <c r="IG17"/>
      <c r="IH17"/>
      <c r="II17"/>
      <c r="IJ17"/>
    </row>
    <row r="18" spans="1:244" x14ac:dyDescent="0.3">
      <c r="A18" s="9" t="s">
        <v>35</v>
      </c>
      <c r="B18" s="6" t="s">
        <v>36</v>
      </c>
      <c r="C18" s="7" t="s">
        <v>16</v>
      </c>
      <c r="D18" s="13">
        <v>0</v>
      </c>
      <c r="IF18"/>
      <c r="IG18"/>
      <c r="IH18"/>
      <c r="II18"/>
      <c r="IJ18"/>
    </row>
    <row r="19" spans="1:244" x14ac:dyDescent="0.3">
      <c r="A19" s="11" t="s">
        <v>37</v>
      </c>
      <c r="B19" s="6" t="s">
        <v>38</v>
      </c>
      <c r="C19" s="7" t="s">
        <v>16</v>
      </c>
      <c r="D19" s="13">
        <v>0</v>
      </c>
      <c r="IF19"/>
      <c r="IG19"/>
      <c r="IH19"/>
      <c r="II19"/>
      <c r="IJ19"/>
    </row>
    <row r="20" spans="1:244" x14ac:dyDescent="0.3">
      <c r="A20" s="11" t="s">
        <v>39</v>
      </c>
      <c r="B20" s="6" t="s">
        <v>40</v>
      </c>
      <c r="C20" s="7" t="s">
        <v>16</v>
      </c>
      <c r="D20" s="13">
        <v>21854.41</v>
      </c>
      <c r="IF20"/>
      <c r="IG20"/>
      <c r="IH20"/>
      <c r="II20"/>
      <c r="IJ20"/>
    </row>
    <row r="21" spans="1:244" x14ac:dyDescent="0.3">
      <c r="A21" s="11" t="s">
        <v>41</v>
      </c>
      <c r="B21" s="6" t="s">
        <v>42</v>
      </c>
      <c r="C21" s="7" t="s">
        <v>16</v>
      </c>
      <c r="D21" s="13">
        <f>D24-D22</f>
        <v>589428.54</v>
      </c>
      <c r="IF21"/>
      <c r="IG21"/>
      <c r="IH21"/>
      <c r="II21"/>
      <c r="IJ21"/>
    </row>
    <row r="22" spans="1:244" x14ac:dyDescent="0.3">
      <c r="A22" s="9" t="s">
        <v>43</v>
      </c>
      <c r="B22" s="6" t="s">
        <v>44</v>
      </c>
      <c r="C22" s="7" t="s">
        <v>16</v>
      </c>
      <c r="D22" s="13">
        <v>13671.75</v>
      </c>
      <c r="IF22"/>
      <c r="IG22"/>
      <c r="IH22"/>
      <c r="II22"/>
      <c r="IJ22"/>
    </row>
    <row r="23" spans="1:244" x14ac:dyDescent="0.3">
      <c r="A23" s="9" t="s">
        <v>45</v>
      </c>
      <c r="B23" s="6" t="s">
        <v>46</v>
      </c>
      <c r="C23" s="7" t="s">
        <v>16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47</v>
      </c>
      <c r="B24" s="6" t="s">
        <v>48</v>
      </c>
      <c r="C24" s="7" t="s">
        <v>16</v>
      </c>
      <c r="D24" s="13">
        <v>603100.29</v>
      </c>
      <c r="IF24"/>
      <c r="IG24"/>
      <c r="IH24"/>
      <c r="II24"/>
      <c r="IJ24"/>
    </row>
    <row r="25" spans="1:244" ht="36" customHeight="1" x14ac:dyDescent="0.3">
      <c r="A25" s="29" t="s">
        <v>49</v>
      </c>
      <c r="B25" s="29"/>
      <c r="C25" s="29"/>
      <c r="D25" s="29"/>
      <c r="IF25"/>
      <c r="IG25"/>
      <c r="IH25"/>
      <c r="II25"/>
      <c r="IJ25"/>
    </row>
    <row r="26" spans="1:244" ht="28.8" x14ac:dyDescent="0.3">
      <c r="A26" s="18" t="s">
        <v>50</v>
      </c>
      <c r="B26" s="6" t="s">
        <v>51</v>
      </c>
      <c r="C26" s="12"/>
      <c r="D26" s="7" t="s">
        <v>154</v>
      </c>
      <c r="IF26"/>
      <c r="IG26"/>
      <c r="IH26"/>
      <c r="II26"/>
      <c r="IJ26"/>
    </row>
    <row r="27" spans="1:244" x14ac:dyDescent="0.3">
      <c r="A27" s="18" t="s">
        <v>52</v>
      </c>
      <c r="B27" s="6" t="s">
        <v>155</v>
      </c>
      <c r="C27" s="18" t="s">
        <v>16</v>
      </c>
      <c r="D27" s="31">
        <v>9032.83</v>
      </c>
      <c r="IF27"/>
      <c r="IG27"/>
      <c r="IH27"/>
      <c r="II27"/>
      <c r="IJ27"/>
    </row>
    <row r="28" spans="1:244" x14ac:dyDescent="0.3">
      <c r="A28" s="18" t="s">
        <v>55</v>
      </c>
      <c r="B28" s="6" t="s">
        <v>53</v>
      </c>
      <c r="C28" s="28"/>
      <c r="D28" s="7" t="s">
        <v>54</v>
      </c>
      <c r="IF28"/>
      <c r="IG28"/>
      <c r="IH28"/>
      <c r="II28"/>
      <c r="IJ28"/>
    </row>
    <row r="29" spans="1:244" ht="43.2" x14ac:dyDescent="0.3">
      <c r="A29" s="18" t="s">
        <v>56</v>
      </c>
      <c r="B29" s="6" t="s">
        <v>51</v>
      </c>
      <c r="C29" s="28"/>
      <c r="D29" s="7" t="s">
        <v>156</v>
      </c>
      <c r="IF29"/>
      <c r="IG29"/>
      <c r="IH29"/>
      <c r="II29"/>
      <c r="IJ29"/>
    </row>
    <row r="30" spans="1:244" x14ac:dyDescent="0.3">
      <c r="A30" s="18" t="s">
        <v>57</v>
      </c>
      <c r="B30" s="6" t="s">
        <v>155</v>
      </c>
      <c r="C30" s="18" t="s">
        <v>16</v>
      </c>
      <c r="D30" s="31">
        <f>38690+32500</f>
        <v>71190</v>
      </c>
      <c r="IF30"/>
      <c r="IG30"/>
      <c r="IH30"/>
      <c r="II30"/>
      <c r="IJ30"/>
    </row>
    <row r="31" spans="1:244" x14ac:dyDescent="0.3">
      <c r="A31" s="18" t="s">
        <v>58</v>
      </c>
      <c r="B31" s="6" t="s">
        <v>53</v>
      </c>
      <c r="C31" s="28"/>
      <c r="D31" s="7" t="s">
        <v>54</v>
      </c>
      <c r="IF31"/>
      <c r="IG31"/>
      <c r="IH31"/>
      <c r="II31"/>
      <c r="IJ31"/>
    </row>
    <row r="32" spans="1:244" x14ac:dyDescent="0.3">
      <c r="A32" s="18" t="s">
        <v>59</v>
      </c>
      <c r="B32" s="6" t="s">
        <v>51</v>
      </c>
      <c r="C32" s="28"/>
      <c r="D32" s="7" t="s">
        <v>157</v>
      </c>
      <c r="IF32"/>
      <c r="IG32"/>
      <c r="IH32"/>
      <c r="II32"/>
      <c r="IJ32"/>
    </row>
    <row r="33" spans="1:244" x14ac:dyDescent="0.3">
      <c r="A33" s="18" t="s">
        <v>60</v>
      </c>
      <c r="B33" s="6" t="s">
        <v>155</v>
      </c>
      <c r="C33" s="18" t="s">
        <v>16</v>
      </c>
      <c r="D33" s="31">
        <v>388687.35</v>
      </c>
      <c r="IF33"/>
      <c r="IG33"/>
      <c r="IH33"/>
      <c r="II33"/>
      <c r="IJ33"/>
    </row>
    <row r="34" spans="1:244" x14ac:dyDescent="0.3">
      <c r="A34" s="18" t="s">
        <v>62</v>
      </c>
      <c r="B34" s="6" t="s">
        <v>53</v>
      </c>
      <c r="C34" s="28"/>
      <c r="D34" s="7" t="s">
        <v>61</v>
      </c>
      <c r="IF34"/>
      <c r="IG34"/>
      <c r="IH34"/>
      <c r="II34"/>
      <c r="IJ34"/>
    </row>
    <row r="35" spans="1:244" ht="43.2" x14ac:dyDescent="0.3">
      <c r="A35" s="18" t="s">
        <v>63</v>
      </c>
      <c r="B35" s="6" t="s">
        <v>51</v>
      </c>
      <c r="C35" s="28"/>
      <c r="D35" s="7" t="s">
        <v>158</v>
      </c>
      <c r="IF35"/>
      <c r="IG35"/>
      <c r="IH35"/>
      <c r="II35"/>
      <c r="IJ35"/>
    </row>
    <row r="36" spans="1:244" x14ac:dyDescent="0.3">
      <c r="A36" s="18" t="s">
        <v>64</v>
      </c>
      <c r="B36" s="6" t="s">
        <v>155</v>
      </c>
      <c r="C36" s="18" t="s">
        <v>16</v>
      </c>
      <c r="D36" s="31">
        <v>3372437.93</v>
      </c>
      <c r="IF36"/>
      <c r="IG36"/>
      <c r="IH36"/>
      <c r="II36"/>
      <c r="IJ36"/>
    </row>
    <row r="37" spans="1:244" x14ac:dyDescent="0.3">
      <c r="A37" s="18" t="s">
        <v>65</v>
      </c>
      <c r="B37" s="6" t="s">
        <v>53</v>
      </c>
      <c r="C37" s="28"/>
      <c r="D37" s="7" t="s">
        <v>54</v>
      </c>
      <c r="IF37"/>
      <c r="IG37"/>
      <c r="IH37"/>
      <c r="II37"/>
      <c r="IJ37"/>
    </row>
    <row r="38" spans="1:244" x14ac:dyDescent="0.3">
      <c r="A38" s="18" t="s">
        <v>66</v>
      </c>
      <c r="B38" s="6" t="s">
        <v>51</v>
      </c>
      <c r="C38" s="28"/>
      <c r="D38" s="7" t="s">
        <v>159</v>
      </c>
      <c r="IF38"/>
      <c r="IG38"/>
      <c r="IH38"/>
      <c r="II38"/>
      <c r="IJ38"/>
    </row>
    <row r="39" spans="1:244" x14ac:dyDescent="0.3">
      <c r="A39" s="18" t="s">
        <v>67</v>
      </c>
      <c r="B39" s="6" t="s">
        <v>155</v>
      </c>
      <c r="C39" s="18" t="s">
        <v>16</v>
      </c>
      <c r="D39" s="31">
        <v>16280.8</v>
      </c>
      <c r="IF39"/>
      <c r="IG39"/>
      <c r="IH39"/>
      <c r="II39"/>
      <c r="IJ39"/>
    </row>
    <row r="40" spans="1:244" x14ac:dyDescent="0.3">
      <c r="A40" s="18" t="s">
        <v>68</v>
      </c>
      <c r="B40" s="6" t="s">
        <v>53</v>
      </c>
      <c r="C40" s="28"/>
      <c r="D40" s="7" t="s">
        <v>160</v>
      </c>
      <c r="IF40"/>
      <c r="IG40"/>
      <c r="IH40"/>
      <c r="II40"/>
      <c r="IJ40"/>
    </row>
    <row r="41" spans="1:244" x14ac:dyDescent="0.3">
      <c r="A41" s="18" t="s">
        <v>69</v>
      </c>
      <c r="B41" s="6" t="s">
        <v>51</v>
      </c>
      <c r="C41" s="28"/>
      <c r="D41" s="7" t="s">
        <v>162</v>
      </c>
      <c r="IF41"/>
      <c r="IG41"/>
      <c r="IH41"/>
      <c r="II41"/>
      <c r="IJ41"/>
    </row>
    <row r="42" spans="1:244" x14ac:dyDescent="0.3">
      <c r="A42" s="18" t="s">
        <v>70</v>
      </c>
      <c r="B42" s="6" t="s">
        <v>155</v>
      </c>
      <c r="C42" s="18" t="s">
        <v>16</v>
      </c>
      <c r="D42" s="31">
        <v>26567.85</v>
      </c>
      <c r="IF42"/>
      <c r="IG42"/>
      <c r="IH42"/>
      <c r="II42"/>
      <c r="IJ42"/>
    </row>
    <row r="43" spans="1:244" x14ac:dyDescent="0.3">
      <c r="A43" s="18" t="s">
        <v>71</v>
      </c>
      <c r="B43" s="6" t="s">
        <v>53</v>
      </c>
      <c r="C43" s="28"/>
      <c r="D43" s="7" t="s">
        <v>161</v>
      </c>
      <c r="IF43"/>
      <c r="IG43"/>
      <c r="IH43"/>
      <c r="II43"/>
      <c r="IJ43"/>
    </row>
    <row r="44" spans="1:244" ht="28.8" x14ac:dyDescent="0.3">
      <c r="A44" s="18" t="s">
        <v>72</v>
      </c>
      <c r="B44" s="6" t="s">
        <v>51</v>
      </c>
      <c r="C44" s="28"/>
      <c r="D44" s="7" t="s">
        <v>163</v>
      </c>
      <c r="IF44"/>
      <c r="IG44"/>
      <c r="IH44"/>
      <c r="II44"/>
      <c r="IJ44"/>
    </row>
    <row r="45" spans="1:244" x14ac:dyDescent="0.3">
      <c r="A45" s="18" t="s">
        <v>73</v>
      </c>
      <c r="B45" s="6" t="s">
        <v>155</v>
      </c>
      <c r="C45" s="18" t="s">
        <v>16</v>
      </c>
      <c r="D45" s="31">
        <v>143256.69</v>
      </c>
      <c r="IF45"/>
      <c r="IG45"/>
      <c r="IH45"/>
      <c r="II45"/>
      <c r="IJ45"/>
    </row>
    <row r="46" spans="1:244" x14ac:dyDescent="0.3">
      <c r="A46" s="18" t="s">
        <v>74</v>
      </c>
      <c r="B46" s="6" t="s">
        <v>53</v>
      </c>
      <c r="C46" s="28"/>
      <c r="D46" s="7" t="s">
        <v>54</v>
      </c>
      <c r="IF46"/>
      <c r="IG46"/>
      <c r="IH46"/>
      <c r="II46"/>
      <c r="IJ46"/>
    </row>
    <row r="47" spans="1:244" x14ac:dyDescent="0.3">
      <c r="A47" s="29" t="s">
        <v>75</v>
      </c>
      <c r="B47" s="29"/>
      <c r="C47" s="29"/>
      <c r="D47" s="29"/>
      <c r="IF47"/>
      <c r="IG47"/>
      <c r="IH47"/>
      <c r="II47"/>
      <c r="IJ47"/>
    </row>
    <row r="48" spans="1:244" x14ac:dyDescent="0.3">
      <c r="A48" s="9" t="s">
        <v>76</v>
      </c>
      <c r="B48" s="6" t="s">
        <v>77</v>
      </c>
      <c r="C48" s="7" t="s">
        <v>78</v>
      </c>
      <c r="D48" s="19">
        <v>5</v>
      </c>
      <c r="IF48"/>
      <c r="IG48"/>
      <c r="IH48"/>
      <c r="II48"/>
      <c r="IJ48"/>
    </row>
    <row r="49" spans="1:244" x14ac:dyDescent="0.3">
      <c r="A49" s="9" t="s">
        <v>79</v>
      </c>
      <c r="B49" s="6" t="s">
        <v>80</v>
      </c>
      <c r="C49" s="7" t="s">
        <v>78</v>
      </c>
      <c r="D49" s="19">
        <v>5</v>
      </c>
      <c r="IF49"/>
      <c r="IG49"/>
      <c r="IH49"/>
      <c r="II49"/>
      <c r="IJ49"/>
    </row>
    <row r="50" spans="1:244" x14ac:dyDescent="0.3">
      <c r="A50" s="9" t="s">
        <v>81</v>
      </c>
      <c r="B50" s="6" t="s">
        <v>82</v>
      </c>
      <c r="C50" s="7" t="s">
        <v>78</v>
      </c>
      <c r="D50" s="19">
        <f>D48-D49</f>
        <v>0</v>
      </c>
      <c r="IF50"/>
      <c r="IG50"/>
      <c r="IH50"/>
      <c r="II50"/>
      <c r="IJ50"/>
    </row>
    <row r="51" spans="1:244" x14ac:dyDescent="0.3">
      <c r="A51" s="9" t="s">
        <v>83</v>
      </c>
      <c r="B51" s="6" t="s">
        <v>84</v>
      </c>
      <c r="C51" s="7" t="s">
        <v>16</v>
      </c>
      <c r="D51" s="13">
        <f>66187.68+3745.07</f>
        <v>69932.75</v>
      </c>
      <c r="IF51"/>
      <c r="IG51"/>
      <c r="IH51"/>
      <c r="II51"/>
      <c r="IJ51"/>
    </row>
    <row r="52" spans="1:244" x14ac:dyDescent="0.3">
      <c r="A52" s="29" t="s">
        <v>85</v>
      </c>
      <c r="B52" s="29"/>
      <c r="C52" s="29"/>
      <c r="D52" s="29"/>
      <c r="IF52"/>
      <c r="IG52"/>
      <c r="IH52"/>
      <c r="II52"/>
      <c r="IJ52"/>
    </row>
    <row r="53" spans="1:244" ht="28.8" x14ac:dyDescent="0.3">
      <c r="A53" s="9" t="s">
        <v>86</v>
      </c>
      <c r="B53" s="6" t="s">
        <v>87</v>
      </c>
      <c r="C53" s="7" t="s">
        <v>16</v>
      </c>
      <c r="D53" s="13">
        <v>0</v>
      </c>
      <c r="IF53"/>
      <c r="IG53"/>
      <c r="IH53"/>
      <c r="II53"/>
      <c r="IJ53"/>
    </row>
    <row r="54" spans="1:244" x14ac:dyDescent="0.3">
      <c r="A54" s="9" t="s">
        <v>88</v>
      </c>
      <c r="B54" s="6" t="s">
        <v>18</v>
      </c>
      <c r="C54" s="7" t="s">
        <v>16</v>
      </c>
      <c r="D54" s="20">
        <v>0</v>
      </c>
      <c r="IF54"/>
      <c r="IG54"/>
      <c r="IH54"/>
      <c r="II54"/>
      <c r="IJ54"/>
    </row>
    <row r="55" spans="1:244" x14ac:dyDescent="0.3">
      <c r="A55" s="9" t="s">
        <v>89</v>
      </c>
      <c r="B55" s="6" t="s">
        <v>20</v>
      </c>
      <c r="C55" s="7" t="s">
        <v>16</v>
      </c>
      <c r="D55" s="20">
        <f>145424.67+2529.04</f>
        <v>147953.71000000002</v>
      </c>
      <c r="IF55"/>
      <c r="IG55"/>
      <c r="IH55"/>
      <c r="II55"/>
      <c r="IJ55"/>
    </row>
    <row r="56" spans="1:244" x14ac:dyDescent="0.3">
      <c r="A56" s="9" t="s">
        <v>90</v>
      </c>
      <c r="B56" s="6" t="s">
        <v>44</v>
      </c>
      <c r="C56" s="7" t="s">
        <v>16</v>
      </c>
      <c r="D56" s="14">
        <v>0</v>
      </c>
      <c r="IF56"/>
      <c r="IG56"/>
      <c r="IH56"/>
      <c r="II56"/>
      <c r="IJ56"/>
    </row>
    <row r="57" spans="1:244" x14ac:dyDescent="0.3">
      <c r="A57" s="9" t="s">
        <v>91</v>
      </c>
      <c r="B57" s="6" t="s">
        <v>46</v>
      </c>
      <c r="C57" s="15" t="s">
        <v>16</v>
      </c>
      <c r="D57" s="21">
        <v>0</v>
      </c>
      <c r="IF57"/>
      <c r="IG57"/>
      <c r="IH57"/>
      <c r="II57"/>
      <c r="IJ57"/>
    </row>
    <row r="58" spans="1:244" x14ac:dyDescent="0.3">
      <c r="A58" s="9" t="s">
        <v>92</v>
      </c>
      <c r="B58" s="6" t="s">
        <v>48</v>
      </c>
      <c r="C58" s="7" t="s">
        <v>16</v>
      </c>
      <c r="D58" s="22">
        <f>240662.17+5175.52</f>
        <v>245837.69</v>
      </c>
      <c r="IF58"/>
      <c r="IG58"/>
      <c r="IH58"/>
      <c r="II58"/>
      <c r="IJ58"/>
    </row>
    <row r="59" spans="1:244" x14ac:dyDescent="0.3">
      <c r="A59" s="29" t="s">
        <v>93</v>
      </c>
      <c r="B59" s="29"/>
      <c r="C59" s="29"/>
      <c r="D59" s="29"/>
      <c r="IF59"/>
      <c r="IG59"/>
      <c r="IH59"/>
      <c r="II59"/>
      <c r="IJ59"/>
    </row>
    <row r="60" spans="1:244" x14ac:dyDescent="0.3">
      <c r="A60" s="9" t="s">
        <v>94</v>
      </c>
      <c r="B60" s="6" t="s">
        <v>95</v>
      </c>
      <c r="C60" s="7" t="s">
        <v>7</v>
      </c>
      <c r="D60" s="23" t="s">
        <v>96</v>
      </c>
      <c r="IF60"/>
      <c r="IG60"/>
      <c r="IH60"/>
      <c r="II60"/>
      <c r="IJ60"/>
    </row>
    <row r="61" spans="1:244" x14ac:dyDescent="0.3">
      <c r="A61" s="9" t="s">
        <v>97</v>
      </c>
      <c r="B61" s="6" t="s">
        <v>98</v>
      </c>
      <c r="C61" s="7" t="s">
        <v>7</v>
      </c>
      <c r="D61" s="10" t="s">
        <v>99</v>
      </c>
      <c r="IF61"/>
      <c r="IG61"/>
      <c r="IH61"/>
      <c r="II61"/>
      <c r="IJ61"/>
    </row>
    <row r="62" spans="1:244" x14ac:dyDescent="0.3">
      <c r="A62" s="9" t="s">
        <v>100</v>
      </c>
      <c r="B62" s="6" t="s">
        <v>101</v>
      </c>
      <c r="C62" s="7" t="s">
        <v>102</v>
      </c>
      <c r="D62" s="13">
        <v>442935.4</v>
      </c>
      <c r="IF62"/>
      <c r="IG62"/>
      <c r="IH62"/>
      <c r="II62"/>
      <c r="IJ62"/>
    </row>
    <row r="63" spans="1:244" x14ac:dyDescent="0.3">
      <c r="A63" s="9" t="s">
        <v>103</v>
      </c>
      <c r="B63" s="6" t="s">
        <v>104</v>
      </c>
      <c r="C63" s="7" t="s">
        <v>16</v>
      </c>
      <c r="D63" s="13">
        <v>2311054.02</v>
      </c>
      <c r="IF63"/>
      <c r="IG63"/>
      <c r="IH63"/>
      <c r="II63"/>
      <c r="IJ63"/>
    </row>
    <row r="64" spans="1:244" x14ac:dyDescent="0.3">
      <c r="A64" s="9" t="s">
        <v>105</v>
      </c>
      <c r="B64" s="6" t="s">
        <v>106</v>
      </c>
      <c r="C64" s="7" t="s">
        <v>16</v>
      </c>
      <c r="D64" s="13">
        <v>2215816.52</v>
      </c>
      <c r="IF64"/>
      <c r="IG64"/>
      <c r="IH64"/>
      <c r="II64"/>
      <c r="IJ64"/>
    </row>
    <row r="65" spans="1:244" x14ac:dyDescent="0.3">
      <c r="A65" s="5" t="s">
        <v>107</v>
      </c>
      <c r="B65" s="24" t="s">
        <v>108</v>
      </c>
      <c r="C65" s="7" t="s">
        <v>16</v>
      </c>
      <c r="D65" s="13">
        <v>240662.17</v>
      </c>
      <c r="IF65"/>
      <c r="IG65"/>
      <c r="IH65"/>
      <c r="II65"/>
      <c r="IJ65"/>
    </row>
    <row r="66" spans="1:244" ht="28.8" x14ac:dyDescent="0.3">
      <c r="A66" s="9" t="s">
        <v>109</v>
      </c>
      <c r="B66" s="6" t="s">
        <v>110</v>
      </c>
      <c r="C66" s="7" t="s">
        <v>16</v>
      </c>
      <c r="D66" s="20">
        <f>D63+446239.9</f>
        <v>2757293.92</v>
      </c>
    </row>
    <row r="67" spans="1:244" ht="28.8" x14ac:dyDescent="0.3">
      <c r="A67" s="9" t="s">
        <v>111</v>
      </c>
      <c r="B67" s="6" t="s">
        <v>112</v>
      </c>
      <c r="C67" s="7" t="s">
        <v>16</v>
      </c>
      <c r="D67" s="13">
        <f>D64+142620.84</f>
        <v>2358437.36</v>
      </c>
    </row>
    <row r="68" spans="1:244" ht="28.8" x14ac:dyDescent="0.3">
      <c r="A68" s="9" t="s">
        <v>113</v>
      </c>
      <c r="B68" s="6" t="s">
        <v>114</v>
      </c>
      <c r="C68" s="7" t="s">
        <v>16</v>
      </c>
      <c r="D68" s="13">
        <f>D66-D67</f>
        <v>398856.56000000006</v>
      </c>
    </row>
    <row r="69" spans="1:244" ht="28.8" x14ac:dyDescent="0.3">
      <c r="A69" s="9" t="s">
        <v>115</v>
      </c>
      <c r="B69" s="6" t="s">
        <v>116</v>
      </c>
      <c r="C69" s="7" t="s">
        <v>16</v>
      </c>
      <c r="D69" s="13">
        <f>D68*0.07</f>
        <v>27919.959200000005</v>
      </c>
    </row>
    <row r="70" spans="1:244" x14ac:dyDescent="0.3">
      <c r="A70" s="9" t="s">
        <v>117</v>
      </c>
      <c r="B70" s="6" t="s">
        <v>95</v>
      </c>
      <c r="C70" s="7" t="s">
        <v>7</v>
      </c>
      <c r="D70" s="23" t="s">
        <v>118</v>
      </c>
    </row>
    <row r="71" spans="1:244" x14ac:dyDescent="0.3">
      <c r="A71" s="9" t="s">
        <v>119</v>
      </c>
      <c r="B71" s="6" t="s">
        <v>98</v>
      </c>
      <c r="C71" s="7" t="s">
        <v>7</v>
      </c>
      <c r="D71" s="10" t="s">
        <v>120</v>
      </c>
    </row>
    <row r="72" spans="1:244" x14ac:dyDescent="0.3">
      <c r="A72" s="9" t="s">
        <v>121</v>
      </c>
      <c r="B72" s="6" t="s">
        <v>101</v>
      </c>
      <c r="C72" s="7" t="s">
        <v>102</v>
      </c>
      <c r="D72" s="13">
        <v>0</v>
      </c>
    </row>
    <row r="73" spans="1:244" x14ac:dyDescent="0.3">
      <c r="A73" s="9" t="s">
        <v>122</v>
      </c>
      <c r="B73" s="6" t="s">
        <v>104</v>
      </c>
      <c r="C73" s="7" t="s">
        <v>16</v>
      </c>
      <c r="D73" s="13">
        <v>0</v>
      </c>
    </row>
    <row r="74" spans="1:244" x14ac:dyDescent="0.3">
      <c r="A74" s="9" t="s">
        <v>123</v>
      </c>
      <c r="B74" s="6" t="s">
        <v>106</v>
      </c>
      <c r="C74" s="7" t="s">
        <v>16</v>
      </c>
      <c r="D74" s="13">
        <v>0</v>
      </c>
    </row>
    <row r="75" spans="1:244" x14ac:dyDescent="0.3">
      <c r="A75" s="5" t="s">
        <v>124</v>
      </c>
      <c r="B75" s="24" t="s">
        <v>108</v>
      </c>
      <c r="C75" s="7" t="s">
        <v>16</v>
      </c>
      <c r="D75" s="13">
        <f>D73-D74</f>
        <v>0</v>
      </c>
    </row>
    <row r="76" spans="1:244" ht="28.8" x14ac:dyDescent="0.3">
      <c r="A76" s="9" t="s">
        <v>125</v>
      </c>
      <c r="B76" s="6" t="s">
        <v>110</v>
      </c>
      <c r="C76" s="7" t="s">
        <v>16</v>
      </c>
      <c r="D76" s="13">
        <v>41615.120000000003</v>
      </c>
    </row>
    <row r="77" spans="1:244" ht="28.8" x14ac:dyDescent="0.3">
      <c r="A77" s="9" t="s">
        <v>126</v>
      </c>
      <c r="B77" s="6" t="s">
        <v>112</v>
      </c>
      <c r="C77" s="7" t="s">
        <v>16</v>
      </c>
      <c r="D77" s="13">
        <f>D74</f>
        <v>0</v>
      </c>
    </row>
    <row r="78" spans="1:244" ht="28.8" x14ac:dyDescent="0.3">
      <c r="A78" s="9" t="s">
        <v>127</v>
      </c>
      <c r="B78" s="6" t="s">
        <v>114</v>
      </c>
      <c r="C78" s="7" t="s">
        <v>16</v>
      </c>
      <c r="D78" s="13">
        <f>D75</f>
        <v>0</v>
      </c>
    </row>
    <row r="79" spans="1:244" ht="28.8" x14ac:dyDescent="0.3">
      <c r="A79" s="9" t="s">
        <v>128</v>
      </c>
      <c r="B79" s="6" t="s">
        <v>116</v>
      </c>
      <c r="C79" s="7" t="s">
        <v>16</v>
      </c>
      <c r="D79" s="13">
        <f>D78*0.07</f>
        <v>0</v>
      </c>
    </row>
    <row r="80" spans="1:244" x14ac:dyDescent="0.3">
      <c r="A80" s="9" t="s">
        <v>129</v>
      </c>
      <c r="B80" s="6" t="s">
        <v>95</v>
      </c>
      <c r="C80" s="7" t="s">
        <v>7</v>
      </c>
      <c r="D80" s="23" t="s">
        <v>130</v>
      </c>
    </row>
    <row r="81" spans="1:4" x14ac:dyDescent="0.3">
      <c r="A81" s="9" t="s">
        <v>131</v>
      </c>
      <c r="B81" s="6" t="s">
        <v>98</v>
      </c>
      <c r="C81" s="7" t="s">
        <v>7</v>
      </c>
      <c r="D81" s="10" t="s">
        <v>120</v>
      </c>
    </row>
    <row r="82" spans="1:4" x14ac:dyDescent="0.3">
      <c r="A82" s="9" t="s">
        <v>132</v>
      </c>
      <c r="B82" s="6" t="s">
        <v>101</v>
      </c>
      <c r="C82" s="7" t="s">
        <v>102</v>
      </c>
      <c r="D82" s="13">
        <f>D72</f>
        <v>0</v>
      </c>
    </row>
    <row r="83" spans="1:4" x14ac:dyDescent="0.3">
      <c r="A83" s="9" t="s">
        <v>133</v>
      </c>
      <c r="B83" s="6" t="s">
        <v>104</v>
      </c>
      <c r="C83" s="7" t="s">
        <v>16</v>
      </c>
      <c r="D83" s="13">
        <v>0</v>
      </c>
    </row>
    <row r="84" spans="1:4" x14ac:dyDescent="0.3">
      <c r="A84" s="9" t="s">
        <v>134</v>
      </c>
      <c r="B84" s="6" t="s">
        <v>106</v>
      </c>
      <c r="C84" s="7" t="s">
        <v>16</v>
      </c>
      <c r="D84" s="13">
        <v>0</v>
      </c>
    </row>
    <row r="85" spans="1:4" x14ac:dyDescent="0.3">
      <c r="A85" s="5" t="s">
        <v>135</v>
      </c>
      <c r="B85" s="24" t="s">
        <v>108</v>
      </c>
      <c r="C85" s="7" t="s">
        <v>16</v>
      </c>
      <c r="D85" s="13">
        <f>D83-D84</f>
        <v>0</v>
      </c>
    </row>
    <row r="86" spans="1:4" ht="28.8" x14ac:dyDescent="0.3">
      <c r="A86" s="9" t="s">
        <v>136</v>
      </c>
      <c r="B86" s="6" t="s">
        <v>110</v>
      </c>
      <c r="C86" s="7" t="s">
        <v>16</v>
      </c>
      <c r="D86" s="13">
        <v>17620.599999999999</v>
      </c>
    </row>
    <row r="87" spans="1:4" ht="28.8" x14ac:dyDescent="0.3">
      <c r="A87" s="9" t="s">
        <v>137</v>
      </c>
      <c r="B87" s="6" t="s">
        <v>112</v>
      </c>
      <c r="C87" s="7" t="s">
        <v>16</v>
      </c>
      <c r="D87" s="13">
        <v>0</v>
      </c>
    </row>
    <row r="88" spans="1:4" ht="28.8" x14ac:dyDescent="0.3">
      <c r="A88" s="9" t="s">
        <v>138</v>
      </c>
      <c r="B88" s="6" t="s">
        <v>114</v>
      </c>
      <c r="C88" s="7" t="s">
        <v>16</v>
      </c>
      <c r="D88" s="13">
        <v>0</v>
      </c>
    </row>
    <row r="89" spans="1:4" ht="28.8" x14ac:dyDescent="0.3">
      <c r="A89" s="9" t="s">
        <v>139</v>
      </c>
      <c r="B89" s="6" t="s">
        <v>116</v>
      </c>
      <c r="C89" s="7" t="s">
        <v>16</v>
      </c>
      <c r="D89" s="13">
        <f>D88*0.07</f>
        <v>0</v>
      </c>
    </row>
    <row r="90" spans="1:4" x14ac:dyDescent="0.3">
      <c r="A90" s="29" t="s">
        <v>140</v>
      </c>
      <c r="B90" s="29"/>
      <c r="C90" s="29"/>
      <c r="D90" s="29"/>
    </row>
    <row r="91" spans="1:4" x14ac:dyDescent="0.3">
      <c r="A91" s="9" t="s">
        <v>141</v>
      </c>
      <c r="B91" s="6" t="s">
        <v>77</v>
      </c>
      <c r="C91" s="7" t="s">
        <v>78</v>
      </c>
      <c r="D91" s="25">
        <v>3</v>
      </c>
    </row>
    <row r="92" spans="1:4" x14ac:dyDescent="0.3">
      <c r="A92" s="9" t="s">
        <v>142</v>
      </c>
      <c r="B92" s="6" t="s">
        <v>80</v>
      </c>
      <c r="C92" s="7" t="s">
        <v>78</v>
      </c>
      <c r="D92" s="25">
        <v>3</v>
      </c>
    </row>
    <row r="93" spans="1:4" x14ac:dyDescent="0.3">
      <c r="A93" s="9" t="s">
        <v>143</v>
      </c>
      <c r="B93" s="6" t="s">
        <v>82</v>
      </c>
      <c r="C93" s="7" t="s">
        <v>78</v>
      </c>
      <c r="D93" s="25">
        <f>D91-D92</f>
        <v>0</v>
      </c>
    </row>
    <row r="94" spans="1:4" x14ac:dyDescent="0.3">
      <c r="A94" s="5" t="s">
        <v>144</v>
      </c>
      <c r="B94" s="6" t="s">
        <v>84</v>
      </c>
      <c r="C94" s="7" t="s">
        <v>16</v>
      </c>
      <c r="D94" s="13">
        <v>69932.75</v>
      </c>
    </row>
    <row r="95" spans="1:4" x14ac:dyDescent="0.3">
      <c r="A95" s="29" t="s">
        <v>145</v>
      </c>
      <c r="B95" s="29"/>
      <c r="C95" s="29"/>
      <c r="D95" s="29"/>
    </row>
    <row r="96" spans="1:4" x14ac:dyDescent="0.3">
      <c r="A96" s="9" t="s">
        <v>146</v>
      </c>
      <c r="B96" s="6" t="s">
        <v>147</v>
      </c>
      <c r="C96" s="7" t="s">
        <v>78</v>
      </c>
      <c r="D96" s="26">
        <v>10</v>
      </c>
    </row>
    <row r="97" spans="1:4" x14ac:dyDescent="0.3">
      <c r="A97" s="5" t="s">
        <v>148</v>
      </c>
      <c r="B97" s="6" t="s">
        <v>149</v>
      </c>
      <c r="C97" s="7" t="s">
        <v>78</v>
      </c>
      <c r="D97" s="26">
        <v>3</v>
      </c>
    </row>
    <row r="98" spans="1:4" ht="28.8" x14ac:dyDescent="0.3">
      <c r="A98" s="9" t="s">
        <v>150</v>
      </c>
      <c r="B98" s="6" t="s">
        <v>151</v>
      </c>
      <c r="C98" s="7" t="s">
        <v>16</v>
      </c>
      <c r="D98" s="13">
        <v>0</v>
      </c>
    </row>
    <row r="100" spans="1:4" x14ac:dyDescent="0.3">
      <c r="A100" s="2" t="s">
        <v>152</v>
      </c>
      <c r="D100" s="27" t="s">
        <v>153</v>
      </c>
    </row>
  </sheetData>
  <mergeCells count="8">
    <mergeCell ref="A90:D90"/>
    <mergeCell ref="A95:D95"/>
    <mergeCell ref="A1:D1"/>
    <mergeCell ref="A7:D7"/>
    <mergeCell ref="A25:D25"/>
    <mergeCell ref="A47:D47"/>
    <mergeCell ref="A52:D52"/>
    <mergeCell ref="A59:D59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2021-01-17T11:04:39Z</dcterms:modified>
</cp:coreProperties>
</file>